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3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'BS'!$A$1:$I$49</definedName>
    <definedName name="_xlnm.Print_Area" localSheetId="2">'CF'!$A$1:$G$48</definedName>
    <definedName name="_xlnm.Print_Area" localSheetId="0">'P&amp;L'!$A$1:$K$48</definedName>
  </definedNames>
  <calcPr fullCalcOnLoad="1"/>
</workbook>
</file>

<file path=xl/sharedStrings.xml><?xml version="1.0" encoding="utf-8"?>
<sst xmlns="http://schemas.openxmlformats.org/spreadsheetml/2006/main" count="135" uniqueCount="105">
  <si>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</si>
  <si>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</si>
  <si>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</si>
  <si>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</si>
  <si>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</si>
  <si>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</si>
  <si>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</si>
  <si>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</si>
  <si>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</si>
  <si>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</si>
  <si>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</si>
  <si>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</si>
  <si>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</si>
  <si>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</si>
  <si>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</si>
  <si>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</si>
  <si>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</si>
  <si>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</si>
  <si>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</si>
  <si>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</si>
  <si>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</si>
  <si>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</si>
  <si>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</si>
  <si>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</si>
  <si>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</si>
  <si>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</si>
  <si>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</si>
  <si>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</si>
  <si>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</si>
  <si>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</si>
  <si>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</si>
  <si>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</si>
  <si>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</si>
  <si>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</si>
  <si>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</si>
  <si>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</si>
  <si>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</si>
  <si>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</si>
  <si>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</si>
  <si>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</si>
  <si>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</si>
  <si>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</si>
  <si>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</si>
  <si>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</si>
  <si>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</si>
  <si>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</si>
  <si>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</si>
  <si>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</si>
  <si>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</si>
  <si>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</si>
  <si>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</si>
  <si>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</si>
  <si>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</si>
  <si>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</si>
  <si>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</si>
  <si>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</si>
  <si>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</si>
  <si>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</si>
  <si>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</si>
  <si>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</si>
  <si>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</si>
  <si>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</si>
  <si>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</si>
  <si>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</si>
  <si>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</si>
  <si>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</si>
  <si>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</si>
  <si>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</si>
  <si>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</si>
  <si>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</si>
  <si>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</si>
  <si>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</si>
  <si>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Trade and Other Receivables</t>
  </si>
  <si>
    <t>Trade and Other Payables</t>
  </si>
  <si>
    <t>Other Operating Income</t>
  </si>
  <si>
    <t>Gross Profit</t>
  </si>
  <si>
    <t>(UNAUDITED)</t>
  </si>
  <si>
    <t>Repayment of bank borrowings</t>
  </si>
  <si>
    <t>31/12/2007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</si>
  <si>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</si>
  <si>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</si>
  <si>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</si>
  <si>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</si>
  <si>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</si>
  <si>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</si>
  <si>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</si>
  <si>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</si>
  <si>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Earnings/(Loss) Per Share</t>
  </si>
  <si>
    <t>RESERVE</t>
  </si>
  <si>
    <t>Profit/(Loss) before tax</t>
  </si>
  <si>
    <t>Balance at beginning of period</t>
  </si>
  <si>
    <t>Net loss for the period</t>
  </si>
  <si>
    <t>Net cash used in financing activities</t>
  </si>
  <si>
    <t>NET INCREASE/(DECREASE) IN CASH AND CASH</t>
  </si>
  <si>
    <t>Profit/(Loss) Before Tax</t>
  </si>
  <si>
    <t>Net Profit/(Loss)</t>
  </si>
  <si>
    <t>Net profit for the period</t>
  </si>
  <si>
    <t>Balance at end of period</t>
  </si>
  <si>
    <t>FOR THE PERIOD ENDED 30 SEPTEMBER 2008</t>
  </si>
  <si>
    <t>30/9/2008</t>
  </si>
  <si>
    <t>30/9/2007</t>
  </si>
  <si>
    <t>9 months period ended 30 September 2008</t>
  </si>
  <si>
    <t>9 months period ended 30 September 2007</t>
  </si>
  <si>
    <t>9 MONTHS</t>
  </si>
  <si>
    <t>AS AT 30 SEPTEMBER 2008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</si>
</sst>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0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8" fillId="0" borderId="4" xfId="15" applyNumberFormat="1" applyFont="1" applyFill="1" applyBorder="1" applyAlignment="1">
      <alignment/>
    </xf>
    <xf numFmtId="170" fontId="8" fillId="0" borderId="5" xfId="15" applyNumberFormat="1" applyFont="1" applyFill="1" applyBorder="1" applyAlignment="1">
      <alignment/>
    </xf>
    <xf numFmtId="170" fontId="8" fillId="0" borderId="6" xfId="15" applyNumberFormat="1" applyFont="1" applyFill="1" applyBorder="1" applyAlignment="1">
      <alignment/>
    </xf>
    <xf numFmtId="170" fontId="8" fillId="0" borderId="7" xfId="15" applyNumberFormat="1" applyFont="1" applyFill="1" applyBorder="1" applyAlignment="1">
      <alignment/>
    </xf>
    <xf numFmtId="170" fontId="8" fillId="0" borderId="6" xfId="15" applyNumberFormat="1" applyFont="1" applyBorder="1" applyAlignment="1">
      <alignment/>
    </xf>
    <xf numFmtId="170" fontId="8" fillId="0" borderId="8" xfId="15" applyNumberFormat="1" applyFont="1" applyFill="1" applyBorder="1" applyAlignment="1">
      <alignment/>
    </xf>
    <xf numFmtId="170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0" fontId="8" fillId="0" borderId="1" xfId="15" applyNumberFormat="1" applyFont="1" applyFill="1" applyBorder="1" applyAlignment="1">
      <alignment/>
    </xf>
    <xf numFmtId="170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70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70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0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70" fontId="11" fillId="0" borderId="1" xfId="15" applyNumberFormat="1" applyFont="1" applyBorder="1" applyAlignment="1" quotePrefix="1">
      <alignment horizontal="center"/>
    </xf>
    <xf numFmtId="170" fontId="11" fillId="0" borderId="0" xfId="15" applyNumberFormat="1" applyFont="1" applyFill="1" applyBorder="1" applyAlignment="1">
      <alignment horizontal="center"/>
    </xf>
    <xf numFmtId="170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3" fontId="8" fillId="0" borderId="8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8" xfId="15" applyNumberFormat="1" applyFont="1" applyFill="1" applyBorder="1" applyAlignment="1">
      <alignment/>
    </xf>
    <xf numFmtId="170" fontId="4" fillId="0" borderId="8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8" fillId="0" borderId="9" xfId="15" applyNumberFormat="1" applyFont="1" applyFill="1" applyBorder="1" applyAlignment="1">
      <alignment/>
    </xf>
    <xf numFmtId="170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11</xdr:col>
      <xdr:colOff>9525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86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2007)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667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2007)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D34">
      <selection activeCell="E38" sqref="E38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98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103</v>
      </c>
      <c r="J8" s="8"/>
      <c r="K8" s="8" t="str">
        <f>I8</f>
        <v>9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30/9/2008</v>
      </c>
      <c r="F11" s="10"/>
      <c r="G11" s="12" t="str">
        <f>K11</f>
        <v>30/9/2007</v>
      </c>
      <c r="H11" s="8"/>
      <c r="I11" s="11" t="s">
        <v>99</v>
      </c>
      <c r="J11" s="8"/>
      <c r="K11" s="12" t="s">
        <v>100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I14-28696</f>
        <v>16755</v>
      </c>
      <c r="F14" s="15"/>
      <c r="G14" s="14">
        <v>12480</v>
      </c>
      <c r="H14" s="15"/>
      <c r="I14" s="14">
        <v>45451</v>
      </c>
      <c r="J14" s="15"/>
      <c r="K14" s="14">
        <v>36881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I16+19213</f>
        <v>-11763</v>
      </c>
      <c r="F16" s="14"/>
      <c r="G16" s="86">
        <v>-9348</v>
      </c>
      <c r="H16" s="14"/>
      <c r="I16" s="86">
        <v>-30976</v>
      </c>
      <c r="J16" s="14"/>
      <c r="K16" s="86">
        <v>-27454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75</v>
      </c>
      <c r="B18" s="6"/>
      <c r="C18" s="6"/>
      <c r="D18" s="6"/>
      <c r="E18" s="14">
        <f>SUM(E14:E16)</f>
        <v>4992</v>
      </c>
      <c r="F18" s="15"/>
      <c r="G18" s="14">
        <f>SUM(G14:G16)</f>
        <v>3132</v>
      </c>
      <c r="H18" s="15"/>
      <c r="I18" s="14">
        <f>SUM(I14:I16)</f>
        <v>14475</v>
      </c>
      <c r="J18" s="15"/>
      <c r="K18" s="14">
        <f>SUM(K14:K16)</f>
        <v>9427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74</v>
      </c>
      <c r="B20" s="6"/>
      <c r="C20" s="6"/>
      <c r="D20" s="6"/>
      <c r="E20" s="14">
        <f>I20-544</f>
        <v>581</v>
      </c>
      <c r="F20" s="15"/>
      <c r="G20" s="14">
        <v>258</v>
      </c>
      <c r="H20" s="15"/>
      <c r="I20" s="14">
        <v>1125</v>
      </c>
      <c r="J20" s="15"/>
      <c r="K20" s="14">
        <v>513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71</v>
      </c>
      <c r="B22" s="6"/>
      <c r="C22" s="6"/>
      <c r="D22" s="6"/>
      <c r="E22" s="14">
        <f>I22+6757</f>
        <v>-3575</v>
      </c>
      <c r="F22" s="15"/>
      <c r="G22" s="14">
        <v>-2846</v>
      </c>
      <c r="H22" s="15"/>
      <c r="I22" s="14">
        <v>-10332</v>
      </c>
      <c r="J22" s="15"/>
      <c r="K22" s="15">
        <v>-8963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10</v>
      </c>
      <c r="B24" s="6"/>
      <c r="C24" s="6"/>
      <c r="D24" s="6"/>
      <c r="E24" s="14">
        <f>I24+1616</f>
        <v>-677</v>
      </c>
      <c r="F24" s="15"/>
      <c r="G24" s="14">
        <v>-784</v>
      </c>
      <c r="H24" s="15"/>
      <c r="I24" s="14">
        <v>-2293</v>
      </c>
      <c r="J24" s="15"/>
      <c r="K24" s="14">
        <v>-2446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50</v>
      </c>
      <c r="B26" s="6"/>
      <c r="C26" s="6"/>
      <c r="D26" s="6"/>
      <c r="E26" s="14"/>
      <c r="F26" s="15"/>
      <c r="G26" s="15"/>
      <c r="H26" s="15"/>
      <c r="I26" s="14"/>
      <c r="J26" s="15"/>
      <c r="K26" s="15"/>
      <c r="L26" s="15"/>
    </row>
    <row r="27" spans="2:12" ht="15">
      <c r="B27" s="6" t="s">
        <v>11</v>
      </c>
      <c r="C27" s="6"/>
      <c r="D27" s="6"/>
      <c r="E27" s="14">
        <f>I27</f>
        <v>0</v>
      </c>
      <c r="F27" s="15"/>
      <c r="G27" s="15">
        <f>K27</f>
        <v>0</v>
      </c>
      <c r="H27" s="15"/>
      <c r="I27" s="14">
        <v>0</v>
      </c>
      <c r="J27" s="15"/>
      <c r="K27" s="14">
        <v>0</v>
      </c>
      <c r="L27" s="15"/>
    </row>
    <row r="28" spans="1:12" ht="15">
      <c r="A28" s="6"/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1:12" ht="15">
      <c r="A29" s="6" t="s">
        <v>12</v>
      </c>
      <c r="B29" s="6"/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5">
        <v>0</v>
      </c>
      <c r="L29" s="15"/>
    </row>
    <row r="30" spans="1:12" ht="15">
      <c r="A30" s="6"/>
      <c r="B30" s="6"/>
      <c r="C30" s="6"/>
      <c r="D30" s="6"/>
      <c r="E30" s="86"/>
      <c r="F30" s="15"/>
      <c r="G30" s="15"/>
      <c r="H30" s="15"/>
      <c r="I30" s="14"/>
      <c r="J30" s="15"/>
      <c r="K30" s="15"/>
      <c r="L30" s="15"/>
    </row>
    <row r="31" spans="1:12" s="5" customFormat="1" ht="15.75">
      <c r="A31" s="16" t="s">
        <v>94</v>
      </c>
      <c r="B31" s="16"/>
      <c r="C31" s="16"/>
      <c r="D31" s="16"/>
      <c r="E31" s="18">
        <f>E18+E20+E22+E24+E27+E29</f>
        <v>1321</v>
      </c>
      <c r="F31" s="13" t="e">
        <f>F18+F20+F22+#REF!</f>
        <v>#REF!</v>
      </c>
      <c r="G31" s="18">
        <f>G18+G20+G22+G24+G27+G29</f>
        <v>-240</v>
      </c>
      <c r="H31" s="13" t="e">
        <f>H18+H20+H22+#REF!</f>
        <v>#REF!</v>
      </c>
      <c r="I31" s="18">
        <f>I18+I20+I22+I24+I27+I29</f>
        <v>2975</v>
      </c>
      <c r="J31" s="13" t="e">
        <f>J18+J20+J22+#REF!</f>
        <v>#REF!</v>
      </c>
      <c r="K31" s="18">
        <f>K18+K20+K22+K24+K27+K29</f>
        <v>-1469</v>
      </c>
      <c r="L31" s="13"/>
    </row>
    <row r="32" spans="1:12" ht="15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ht="15">
      <c r="A33" s="6" t="s">
        <v>69</v>
      </c>
      <c r="B33" s="6"/>
      <c r="C33" s="6"/>
      <c r="D33" s="6"/>
      <c r="E33" s="14">
        <f>+I33</f>
        <v>0</v>
      </c>
      <c r="F33" s="15"/>
      <c r="G33" s="15">
        <v>0</v>
      </c>
      <c r="H33" s="15"/>
      <c r="I33" s="14">
        <v>0</v>
      </c>
      <c r="J33" s="15"/>
      <c r="K33" s="15">
        <v>0</v>
      </c>
      <c r="L33" s="15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6.5" thickBot="1">
      <c r="A35" s="19" t="s">
        <v>95</v>
      </c>
      <c r="B35" s="19"/>
      <c r="C35" s="19"/>
      <c r="D35" s="19"/>
      <c r="E35" s="87">
        <f>SUM(E31:E34)</f>
        <v>1321</v>
      </c>
      <c r="F35" s="20"/>
      <c r="G35" s="88">
        <f>+G31</f>
        <v>-240</v>
      </c>
      <c r="H35" s="20"/>
      <c r="I35" s="87">
        <f>SUM(I31:I34)</f>
        <v>2975</v>
      </c>
      <c r="J35" s="20"/>
      <c r="K35" s="88">
        <f>SUM(K31:K34)</f>
        <v>-1469</v>
      </c>
      <c r="L35" s="20"/>
    </row>
    <row r="36" spans="1:12" ht="15.75" thickTop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.75">
      <c r="A37" s="16" t="s">
        <v>67</v>
      </c>
      <c r="B37" s="6"/>
      <c r="C37" s="6"/>
      <c r="D37" s="6"/>
      <c r="E37" s="14"/>
      <c r="F37" s="15"/>
      <c r="G37" s="15"/>
      <c r="H37" s="15"/>
      <c r="I37" s="14"/>
      <c r="J37" s="15"/>
      <c r="K37" s="15"/>
      <c r="L37" s="15"/>
    </row>
    <row r="38" spans="1:12" s="5" customFormat="1" ht="16.5" thickBot="1">
      <c r="A38" s="16" t="s">
        <v>68</v>
      </c>
      <c r="B38" s="16"/>
      <c r="C38" s="16"/>
      <c r="D38" s="16"/>
      <c r="E38" s="89">
        <f>+E35</f>
        <v>1321</v>
      </c>
      <c r="F38" s="13"/>
      <c r="G38" s="90">
        <f>+G35</f>
        <v>-240</v>
      </c>
      <c r="H38" s="13"/>
      <c r="I38" s="89">
        <f>+I35</f>
        <v>2975</v>
      </c>
      <c r="J38" s="13"/>
      <c r="K38" s="90">
        <f>+K35</f>
        <v>-1469</v>
      </c>
      <c r="L38" s="13"/>
    </row>
    <row r="39" spans="1:12" ht="15.75" thickTop="1">
      <c r="A39" s="6"/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87</v>
      </c>
      <c r="B41" s="6"/>
      <c r="C41" s="6"/>
      <c r="L41" s="23"/>
    </row>
    <row r="42" spans="1:12" ht="15">
      <c r="A42" s="6"/>
      <c r="B42" s="21" t="s">
        <v>14</v>
      </c>
      <c r="C42" s="6"/>
      <c r="E42" s="22">
        <f>+E35/61938*100</f>
        <v>2.132777939229552</v>
      </c>
      <c r="F42" s="22"/>
      <c r="G42" s="22">
        <f>+G35/61938*100</f>
        <v>-0.3874842584520004</v>
      </c>
      <c r="H42" s="15"/>
      <c r="I42" s="22">
        <f>+I35/61938*100</f>
        <v>4.803190287061255</v>
      </c>
      <c r="J42" s="22"/>
      <c r="K42" s="22">
        <f>+K35/61938*100</f>
        <v>-2.3717265652749524</v>
      </c>
      <c r="L42" s="15"/>
    </row>
    <row r="43" spans="1:12" ht="15">
      <c r="A43" s="6"/>
      <c r="B43" s="21" t="s">
        <v>15</v>
      </c>
      <c r="C43" s="6"/>
      <c r="D43" s="21"/>
      <c r="E43" s="22">
        <f>+E42</f>
        <v>2.132777939229552</v>
      </c>
      <c r="F43" s="22"/>
      <c r="G43" s="22">
        <f>G42</f>
        <v>-0.3874842584520004</v>
      </c>
      <c r="H43" s="15"/>
      <c r="I43" s="22">
        <f>+I42</f>
        <v>4.803190287061255</v>
      </c>
      <c r="J43" s="22"/>
      <c r="K43" s="22">
        <f>K42</f>
        <v>-2.3717265652749524</v>
      </c>
      <c r="L43" s="15"/>
    </row>
    <row r="44" spans="1:12" ht="15">
      <c r="A44" s="6"/>
      <c r="B44" s="24"/>
      <c r="C44" s="6"/>
      <c r="D44" s="6"/>
      <c r="E44" s="14"/>
      <c r="F44" s="15"/>
      <c r="G44" s="15"/>
      <c r="H44" s="15"/>
      <c r="I44" s="14"/>
      <c r="J44" s="15"/>
      <c r="K44" s="15"/>
      <c r="L44" s="23"/>
    </row>
    <row r="45" spans="1:12" ht="15">
      <c r="A45" s="25"/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43">
      <selection activeCell="E59" sqref="E59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104</v>
      </c>
      <c r="F5" s="70"/>
      <c r="J5" s="70"/>
    </row>
    <row r="6" spans="1:10" ht="15">
      <c r="A6" s="68"/>
      <c r="F6" s="70"/>
      <c r="G6" s="73" t="s">
        <v>76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99</v>
      </c>
      <c r="H8" s="80"/>
      <c r="I8" s="81" t="s">
        <v>78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80</v>
      </c>
      <c r="C13" s="54"/>
      <c r="D13" s="54"/>
      <c r="E13" s="54"/>
      <c r="F13" s="54"/>
      <c r="G13" s="55">
        <v>94014</v>
      </c>
      <c r="H13" s="56"/>
      <c r="I13" s="55">
        <v>96751</v>
      </c>
    </row>
    <row r="14" spans="1:9" ht="14.25">
      <c r="A14" s="54" t="s">
        <v>81</v>
      </c>
      <c r="C14" s="54"/>
      <c r="D14" s="54"/>
      <c r="E14" s="54"/>
      <c r="F14" s="54"/>
      <c r="G14" s="55">
        <v>89</v>
      </c>
      <c r="H14" s="56"/>
      <c r="I14" s="55">
        <v>89</v>
      </c>
    </row>
    <row r="15" spans="1:9" ht="14.25">
      <c r="A15" s="54" t="s">
        <v>82</v>
      </c>
      <c r="C15" s="54"/>
      <c r="D15" s="54"/>
      <c r="E15" s="54"/>
      <c r="F15" s="54"/>
      <c r="G15" s="55">
        <v>137</v>
      </c>
      <c r="H15" s="56"/>
      <c r="I15" s="55">
        <v>137</v>
      </c>
    </row>
    <row r="16" spans="1:9" ht="14.25">
      <c r="A16" s="54"/>
      <c r="C16" s="54"/>
      <c r="D16" s="54"/>
      <c r="E16" s="54"/>
      <c r="F16" s="54"/>
      <c r="G16" s="60">
        <f>SUM(G13:G15)</f>
        <v>94240</v>
      </c>
      <c r="H16" s="56"/>
      <c r="I16" s="60">
        <f>SUM(I13:I15)</f>
        <v>96977</v>
      </c>
    </row>
    <row r="17" spans="1:9" ht="14.25">
      <c r="A17" s="54"/>
      <c r="C17" s="54"/>
      <c r="D17" s="54"/>
      <c r="E17" s="54"/>
      <c r="F17" s="54"/>
      <c r="G17" s="55"/>
      <c r="H17" s="56"/>
      <c r="I17" s="57"/>
    </row>
    <row r="18" spans="1:9" ht="15">
      <c r="A18" s="77" t="s">
        <v>20</v>
      </c>
      <c r="C18" s="54"/>
      <c r="D18" s="54"/>
      <c r="E18" s="54"/>
      <c r="F18" s="54"/>
      <c r="G18" s="55"/>
      <c r="H18" s="56"/>
      <c r="I18" s="57"/>
    </row>
    <row r="19" spans="1:9" ht="14.25">
      <c r="A19" s="54" t="s">
        <v>22</v>
      </c>
      <c r="B19" s="53"/>
      <c r="D19" s="54"/>
      <c r="E19" s="54"/>
      <c r="F19" s="54"/>
      <c r="G19" s="55">
        <v>11448</v>
      </c>
      <c r="H19" s="56"/>
      <c r="I19" s="55">
        <v>11647</v>
      </c>
    </row>
    <row r="20" spans="1:9" ht="14.25">
      <c r="A20" s="54" t="s">
        <v>72</v>
      </c>
      <c r="B20" s="53"/>
      <c r="D20" s="54"/>
      <c r="E20" s="54"/>
      <c r="F20" s="54"/>
      <c r="G20" s="55">
        <f>12783+642</f>
        <v>13425</v>
      </c>
      <c r="H20" s="56"/>
      <c r="I20" s="55">
        <v>12486</v>
      </c>
    </row>
    <row r="21" spans="1:9" ht="14.25">
      <c r="A21" s="54" t="s">
        <v>23</v>
      </c>
      <c r="B21" s="53"/>
      <c r="D21" s="54"/>
      <c r="E21" s="54"/>
      <c r="F21" s="54"/>
      <c r="G21" s="55">
        <v>21</v>
      </c>
      <c r="H21" s="56"/>
      <c r="I21" s="55">
        <v>5</v>
      </c>
    </row>
    <row r="22" spans="1:9" ht="14.25">
      <c r="A22" s="54"/>
      <c r="B22" s="54"/>
      <c r="C22" s="54"/>
      <c r="D22" s="54"/>
      <c r="E22" s="54"/>
      <c r="F22" s="54"/>
      <c r="G22" s="60">
        <f>SUM(G19:G21)</f>
        <v>24894</v>
      </c>
      <c r="H22" s="56"/>
      <c r="I22" s="62">
        <f>SUM(I19:I21)</f>
        <v>24138</v>
      </c>
    </row>
    <row r="23" spans="1:9" ht="15.75" customHeight="1">
      <c r="A23" s="54"/>
      <c r="B23" s="54"/>
      <c r="C23" s="54"/>
      <c r="D23" s="54"/>
      <c r="E23" s="54"/>
      <c r="F23" s="54"/>
      <c r="G23" s="55"/>
      <c r="H23" s="56"/>
      <c r="I23" s="57"/>
    </row>
    <row r="24" spans="1:9" ht="15.75" thickBot="1">
      <c r="A24" s="77" t="s">
        <v>57</v>
      </c>
      <c r="B24" s="54"/>
      <c r="C24" s="54"/>
      <c r="D24" s="54"/>
      <c r="E24" s="54"/>
      <c r="F24" s="54"/>
      <c r="G24" s="63">
        <f>+G16+G22</f>
        <v>119134</v>
      </c>
      <c r="H24" s="56"/>
      <c r="I24" s="64">
        <f>+I22+I16</f>
        <v>121115</v>
      </c>
    </row>
    <row r="25" spans="1:9" ht="19.5" customHeight="1" thickTop="1">
      <c r="A25" s="54"/>
      <c r="B25" s="54"/>
      <c r="C25" s="54"/>
      <c r="D25" s="54"/>
      <c r="E25" s="54"/>
      <c r="F25" s="54"/>
      <c r="G25" s="55"/>
      <c r="H25" s="56"/>
      <c r="I25" s="57"/>
    </row>
    <row r="26" spans="1:9" ht="15">
      <c r="A26" s="77" t="s">
        <v>58</v>
      </c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/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 t="s">
        <v>61</v>
      </c>
      <c r="B28" s="54"/>
      <c r="C28" s="54"/>
      <c r="D28" s="54"/>
      <c r="E28" s="54"/>
      <c r="F28" s="54"/>
      <c r="G28" s="55"/>
      <c r="H28" s="56"/>
      <c r="I28" s="57"/>
    </row>
    <row r="29" spans="1:9" ht="2.25" customHeight="1">
      <c r="A29" s="77"/>
      <c r="B29" s="54"/>
      <c r="C29" s="54"/>
      <c r="D29" s="54"/>
      <c r="E29" s="54"/>
      <c r="F29" s="54"/>
      <c r="G29" s="55"/>
      <c r="H29" s="56"/>
      <c r="I29" s="57"/>
    </row>
    <row r="30" spans="1:9" ht="14.25">
      <c r="A30" s="54" t="s">
        <v>83</v>
      </c>
      <c r="B30" s="54"/>
      <c r="D30" s="54"/>
      <c r="E30" s="54"/>
      <c r="F30" s="54"/>
      <c r="G30" s="55">
        <v>61938</v>
      </c>
      <c r="H30" s="56"/>
      <c r="I30" s="55">
        <v>61938</v>
      </c>
    </row>
    <row r="31" spans="1:9" ht="14.25">
      <c r="A31" s="54" t="s">
        <v>26</v>
      </c>
      <c r="B31" s="54"/>
      <c r="D31" s="54"/>
      <c r="E31" s="54"/>
      <c r="F31" s="54"/>
      <c r="G31" s="55"/>
      <c r="H31" s="56"/>
      <c r="I31" s="55"/>
    </row>
    <row r="32" spans="1:9" ht="14.25">
      <c r="A32" s="84" t="s">
        <v>21</v>
      </c>
      <c r="B32" s="54" t="s">
        <v>27</v>
      </c>
      <c r="D32" s="54"/>
      <c r="E32" s="54"/>
      <c r="F32" s="54"/>
      <c r="G32" s="55">
        <v>7283</v>
      </c>
      <c r="H32" s="56"/>
      <c r="I32" s="55">
        <v>7283</v>
      </c>
    </row>
    <row r="33" spans="1:9" ht="14.25">
      <c r="A33" s="84" t="s">
        <v>21</v>
      </c>
      <c r="B33" s="54" t="s">
        <v>84</v>
      </c>
      <c r="D33" s="54"/>
      <c r="E33" s="54"/>
      <c r="F33" s="54"/>
      <c r="G33" s="55">
        <v>22418</v>
      </c>
      <c r="H33" s="56"/>
      <c r="I33" s="55">
        <v>22418</v>
      </c>
    </row>
    <row r="34" spans="1:9" ht="14.25">
      <c r="A34" s="84" t="s">
        <v>21</v>
      </c>
      <c r="B34" s="54" t="s">
        <v>28</v>
      </c>
      <c r="D34" s="54"/>
      <c r="E34" s="54"/>
      <c r="F34" s="54"/>
      <c r="G34" s="66">
        <f>Equity!H16</f>
        <v>-36976</v>
      </c>
      <c r="H34" s="56"/>
      <c r="I34" s="66">
        <v>-39951</v>
      </c>
    </row>
    <row r="35" spans="1:9" ht="15">
      <c r="A35" s="65" t="s">
        <v>62</v>
      </c>
      <c r="B35" s="54"/>
      <c r="C35" s="54"/>
      <c r="D35" s="54"/>
      <c r="E35" s="54"/>
      <c r="F35" s="54"/>
      <c r="G35" s="66">
        <f>SUM(G30:G34)</f>
        <v>54663</v>
      </c>
      <c r="H35" s="56"/>
      <c r="I35" s="67">
        <f>SUM(I30:I34)</f>
        <v>51688</v>
      </c>
    </row>
    <row r="36" spans="1:9" ht="10.5" customHeight="1">
      <c r="A36" s="77"/>
      <c r="B36" s="54"/>
      <c r="C36" s="54"/>
      <c r="D36" s="54"/>
      <c r="E36" s="94"/>
      <c r="F36" s="54"/>
      <c r="G36" s="55"/>
      <c r="H36" s="56"/>
      <c r="I36" s="57"/>
    </row>
    <row r="37" spans="1:9" ht="15">
      <c r="A37" s="77" t="s">
        <v>63</v>
      </c>
      <c r="B37" s="54"/>
      <c r="C37" s="54"/>
      <c r="D37" s="54"/>
      <c r="E37" s="54"/>
      <c r="F37" s="54"/>
      <c r="G37" s="55"/>
      <c r="H37" s="56"/>
      <c r="I37" s="57"/>
    </row>
    <row r="38" spans="1:9" ht="14.25">
      <c r="A38" s="54" t="s">
        <v>25</v>
      </c>
      <c r="D38" s="54"/>
      <c r="E38" s="54"/>
      <c r="F38" s="54"/>
      <c r="G38" s="58">
        <v>27077</v>
      </c>
      <c r="H38" s="56"/>
      <c r="I38" s="58">
        <v>29604</v>
      </c>
    </row>
    <row r="39" spans="1:9" ht="9.75" customHeight="1">
      <c r="A39" s="54"/>
      <c r="B39" s="54"/>
      <c r="C39" s="54"/>
      <c r="D39" s="54"/>
      <c r="E39" s="54"/>
      <c r="F39" s="54"/>
      <c r="G39" s="59"/>
      <c r="H39" s="56"/>
      <c r="I39" s="59"/>
    </row>
    <row r="40" spans="1:9" ht="15">
      <c r="A40" s="77" t="s">
        <v>24</v>
      </c>
      <c r="B40" s="54"/>
      <c r="C40" s="54"/>
      <c r="D40" s="54"/>
      <c r="E40" s="54"/>
      <c r="F40" s="54"/>
      <c r="G40" s="59"/>
      <c r="H40" s="56"/>
      <c r="I40" s="59"/>
    </row>
    <row r="41" spans="1:9" ht="15.75" customHeight="1">
      <c r="A41" s="54" t="s">
        <v>73</v>
      </c>
      <c r="B41" s="53"/>
      <c r="D41" s="54"/>
      <c r="E41" s="54"/>
      <c r="F41" s="54"/>
      <c r="G41" s="59">
        <v>21054</v>
      </c>
      <c r="H41" s="56"/>
      <c r="I41" s="59">
        <v>21690</v>
      </c>
    </row>
    <row r="42" spans="1:9" ht="15.75" customHeight="1">
      <c r="A42" s="54" t="s">
        <v>25</v>
      </c>
      <c r="B42" s="53"/>
      <c r="D42" s="54"/>
      <c r="E42" s="54"/>
      <c r="F42" s="54"/>
      <c r="G42" s="59">
        <v>16255</v>
      </c>
      <c r="H42" s="56"/>
      <c r="I42" s="59">
        <v>17931</v>
      </c>
    </row>
    <row r="43" spans="1:9" ht="15.75" customHeight="1">
      <c r="A43" s="54" t="s">
        <v>13</v>
      </c>
      <c r="B43" s="53"/>
      <c r="D43" s="54"/>
      <c r="E43" s="94"/>
      <c r="F43" s="54"/>
      <c r="G43" s="61">
        <v>85</v>
      </c>
      <c r="H43" s="56"/>
      <c r="I43" s="61">
        <v>202</v>
      </c>
    </row>
    <row r="44" spans="1:9" ht="15.75" customHeight="1">
      <c r="A44" s="68" t="s">
        <v>85</v>
      </c>
      <c r="B44" s="53"/>
      <c r="D44" s="54"/>
      <c r="E44" s="54"/>
      <c r="F44" s="54"/>
      <c r="G44" s="61">
        <f>SUM(G38:G43)</f>
        <v>64471</v>
      </c>
      <c r="H44" s="56"/>
      <c r="I44" s="93">
        <f>SUM(I38:I43)</f>
        <v>69427</v>
      </c>
    </row>
    <row r="45" spans="1:9" ht="8.25" customHeight="1">
      <c r="A45" s="54"/>
      <c r="B45" s="53"/>
      <c r="D45" s="54"/>
      <c r="E45" s="54"/>
      <c r="F45" s="54"/>
      <c r="G45" s="55"/>
      <c r="H45" s="56"/>
      <c r="I45" s="55"/>
    </row>
    <row r="46" spans="2:9" ht="15.75" customHeight="1">
      <c r="B46" s="54"/>
      <c r="C46" s="54"/>
      <c r="D46" s="54"/>
      <c r="E46" s="54"/>
      <c r="F46" s="54"/>
      <c r="G46" s="55"/>
      <c r="H46" s="56"/>
      <c r="I46" s="57"/>
    </row>
    <row r="47" spans="1:9" ht="15.75" thickBot="1">
      <c r="A47" s="77" t="s">
        <v>59</v>
      </c>
      <c r="B47" s="54"/>
      <c r="C47" s="54"/>
      <c r="D47" s="54"/>
      <c r="E47" s="54"/>
      <c r="F47" s="54"/>
      <c r="G47" s="63">
        <f>G35+G44</f>
        <v>119134</v>
      </c>
      <c r="H47" s="55"/>
      <c r="I47" s="63">
        <f>I35+I44</f>
        <v>121115</v>
      </c>
    </row>
    <row r="48" spans="1:9" ht="15.75" thickTop="1">
      <c r="A48" s="77"/>
      <c r="B48" s="54"/>
      <c r="C48" s="54"/>
      <c r="D48" s="54"/>
      <c r="E48" s="54"/>
      <c r="F48" s="54"/>
      <c r="G48" s="55"/>
      <c r="H48" s="55"/>
      <c r="I48" s="55"/>
    </row>
    <row r="49" spans="1:9" ht="15.75" thickBot="1">
      <c r="A49" s="77" t="s">
        <v>70</v>
      </c>
      <c r="B49" s="54"/>
      <c r="C49" s="54"/>
      <c r="D49" s="54"/>
      <c r="E49" s="54"/>
      <c r="F49" s="54"/>
      <c r="G49" s="85">
        <f>+G35/G30</f>
        <v>0.8825438341567374</v>
      </c>
      <c r="H49" s="55"/>
      <c r="I49" s="85">
        <f>+I35/I30</f>
        <v>0.8345119312861249</v>
      </c>
    </row>
    <row r="50" spans="1:9" ht="15.75" thickTop="1">
      <c r="A50" s="77"/>
      <c r="B50" s="54"/>
      <c r="C50" s="54"/>
      <c r="D50" s="54"/>
      <c r="E50" s="54"/>
      <c r="F50" s="54"/>
      <c r="G50" s="55"/>
      <c r="H50" s="55"/>
      <c r="I50" s="55"/>
    </row>
    <row r="51" spans="1:9" ht="15">
      <c r="A51" s="77"/>
      <c r="B51" s="54"/>
      <c r="C51" s="54"/>
      <c r="D51" s="54"/>
      <c r="E51" s="54"/>
      <c r="F51" s="54"/>
      <c r="G51" s="55"/>
      <c r="H51" s="55"/>
      <c r="I51" s="55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4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1">
      <selection activeCell="E29" sqref="E2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30 SEPTEMBER 2008</v>
      </c>
    </row>
    <row r="7" spans="1:8" ht="15.75">
      <c r="A7" s="6"/>
      <c r="B7" s="6"/>
      <c r="C7" s="6"/>
      <c r="D7" s="6"/>
      <c r="E7" s="7" t="str">
        <f>'P&amp;L'!I8</f>
        <v>9 MONTHS</v>
      </c>
      <c r="F7" s="8"/>
      <c r="G7" s="8" t="str">
        <f>E7</f>
        <v>9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30/9/2008</v>
      </c>
      <c r="F9" s="10"/>
      <c r="G9" s="27" t="str">
        <f>'P&amp;L'!K11</f>
        <v>30/9/2007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89</v>
      </c>
      <c r="E13" s="3">
        <f>'P&amp;L'!I31</f>
        <v>2975</v>
      </c>
      <c r="G13" s="3">
        <f>'P&amp;L'!K35</f>
        <v>-1469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4112</v>
      </c>
      <c r="G16" s="3">
        <v>4880</v>
      </c>
    </row>
    <row r="17" spans="1:7" ht="15">
      <c r="A17" s="2" t="s">
        <v>21</v>
      </c>
      <c r="B17" s="2" t="s">
        <v>33</v>
      </c>
      <c r="E17" s="3">
        <v>2269</v>
      </c>
      <c r="G17" s="3">
        <v>2442</v>
      </c>
    </row>
    <row r="18" ht="15.75">
      <c r="G18" s="9"/>
    </row>
    <row r="19" spans="1:7" ht="15">
      <c r="A19" s="2" t="s">
        <v>34</v>
      </c>
      <c r="E19" s="17">
        <f>SUM(E13:E18)</f>
        <v>9356</v>
      </c>
      <c r="F19" s="15"/>
      <c r="G19" s="17">
        <f>SUM(G13:G18)</f>
        <v>5853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-756</v>
      </c>
      <c r="G22" s="3">
        <v>-436</v>
      </c>
    </row>
    <row r="23" spans="1:7" ht="15">
      <c r="A23" s="2" t="s">
        <v>21</v>
      </c>
      <c r="B23" s="2" t="s">
        <v>37</v>
      </c>
      <c r="E23" s="3">
        <v>-3046</v>
      </c>
      <c r="G23" s="3">
        <v>-1674</v>
      </c>
    </row>
    <row r="24" ht="15.75">
      <c r="G24" s="9"/>
    </row>
    <row r="25" spans="1:7" ht="15">
      <c r="A25" s="2" t="s">
        <v>79</v>
      </c>
      <c r="E25" s="17">
        <f>SUM(E19:E24)</f>
        <v>5554</v>
      </c>
      <c r="F25" s="15"/>
      <c r="G25" s="17">
        <f>SUM(G19:G24)</f>
        <v>3743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3">
        <v>0</v>
      </c>
    </row>
    <row r="29" spans="1:7" ht="15">
      <c r="A29" s="2" t="s">
        <v>21</v>
      </c>
      <c r="B29" s="2" t="s">
        <v>40</v>
      </c>
      <c r="E29" s="3">
        <v>-676</v>
      </c>
      <c r="G29" s="3">
        <v>-2097</v>
      </c>
    </row>
    <row r="30" ht="15.75">
      <c r="G30" s="9"/>
    </row>
    <row r="31" spans="1:7" ht="15">
      <c r="A31" s="2" t="s">
        <v>41</v>
      </c>
      <c r="E31" s="17">
        <f>SUM(E28:E30)</f>
        <v>-676</v>
      </c>
      <c r="F31" s="15"/>
      <c r="G31" s="17">
        <f>SUM(G28:G30)</f>
        <v>-2097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77</v>
      </c>
      <c r="E34" s="3">
        <v>-2964</v>
      </c>
      <c r="G34" s="3">
        <v>-2572</v>
      </c>
    </row>
    <row r="35" ht="15.75">
      <c r="G35" s="9"/>
    </row>
    <row r="36" spans="1:7" ht="15">
      <c r="A36" s="2" t="s">
        <v>92</v>
      </c>
      <c r="E36" s="17">
        <f>SUM(E34:E35)</f>
        <v>-2964</v>
      </c>
      <c r="F36" s="15"/>
      <c r="G36" s="17">
        <f>SUM(G34:G35)</f>
        <v>-2572</v>
      </c>
    </row>
    <row r="37" ht="15.75">
      <c r="G37" s="9"/>
    </row>
    <row r="38" spans="1:7" ht="15.75">
      <c r="A38" s="5" t="s">
        <v>93</v>
      </c>
      <c r="G38" s="3"/>
    </row>
    <row r="39" spans="1:7" ht="15.75">
      <c r="A39" s="5"/>
      <c r="B39" s="5" t="s">
        <v>54</v>
      </c>
      <c r="E39" s="3">
        <f>E25+E31+E36</f>
        <v>1914</v>
      </c>
      <c r="G39" s="3">
        <f>G25+G31+G36</f>
        <v>-926</v>
      </c>
    </row>
    <row r="40" spans="1:7" ht="15.75">
      <c r="A40" s="5"/>
      <c r="G40" s="3"/>
    </row>
    <row r="41" spans="1:7" ht="15.75">
      <c r="A41" s="5" t="s">
        <v>51</v>
      </c>
      <c r="E41" s="3">
        <v>-5886</v>
      </c>
      <c r="G41" s="3">
        <v>-5017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-3972</v>
      </c>
      <c r="F43" s="15"/>
      <c r="G43" s="29">
        <f>SUM(G39:G42)</f>
        <v>-5943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7">
      <selection activeCell="H14" sqref="H14"/>
    </sheetView>
  </sheetViews>
  <sheetFormatPr defaultColWidth="6.421875" defaultRowHeight="12.75"/>
  <cols>
    <col min="1" max="1" width="46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30 SEPTEMBER 2008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86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88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101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90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-39951</v>
      </c>
      <c r="I12" s="15"/>
      <c r="J12" s="15">
        <f>SUM(B12:H12)</f>
        <v>51688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96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'P&amp;L'!I35</f>
        <v>2975</v>
      </c>
      <c r="I14" s="15"/>
      <c r="J14" s="15">
        <f>SUM(B14:H14)</f>
        <v>2975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97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-36976</v>
      </c>
      <c r="I16" s="47"/>
      <c r="J16" s="50">
        <f>SUM(J12:J15)</f>
        <v>54663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102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90</v>
      </c>
      <c r="B21" s="15">
        <v>61938</v>
      </c>
      <c r="C21" s="15"/>
      <c r="D21" s="15">
        <v>7283</v>
      </c>
      <c r="E21" s="15"/>
      <c r="F21" s="15">
        <v>0</v>
      </c>
      <c r="G21" s="15"/>
      <c r="H21" s="15">
        <v>-38622</v>
      </c>
      <c r="I21" s="15"/>
      <c r="J21" s="15">
        <f>SUM(B21:H21)</f>
        <v>30599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91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f>'P&amp;L'!K35</f>
        <v>-1469</v>
      </c>
      <c r="I23" s="47"/>
      <c r="J23" s="15">
        <f>SUM(B23:H23)</f>
        <v>-1469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0</v>
      </c>
      <c r="G25" s="47"/>
      <c r="H25" s="50">
        <f>SUM(H21:H24)</f>
        <v>-40091</v>
      </c>
      <c r="I25" s="47"/>
      <c r="J25" s="50">
        <f>SUM(J21:J24)</f>
        <v>29130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6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2008-11-26T06:43:48Z</cp:lastPrinted>
  <dcterms:created xsi:type="dcterms:W3CDTF">2004-11-09T04:00:08Z</dcterms:created>
  <dcterms:modified xsi:type="dcterms:W3CDTF">2008-11-26T06:44:07Z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-2080926846</vt:i4>
  </property>
  <property fmtid="{D5CDD505-2E9C-101B-9397-08002B2CF9AE}" pid="3" name="_EmailSubject">
    <vt:lpwstr>Announcement Paper - 30/09/2008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